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8" yWindow="-12" windowWidth="14316" windowHeight="6288"/>
  </bookViews>
  <sheets>
    <sheet name="Rechentabelle" sheetId="6" r:id="rId1"/>
  </sheets>
  <calcPr calcId="145621"/>
</workbook>
</file>

<file path=xl/calcChain.xml><?xml version="1.0" encoding="utf-8"?>
<calcChain xmlns="http://schemas.openxmlformats.org/spreadsheetml/2006/main">
  <c r="D6" i="6" l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D27" i="6"/>
  <c r="D28" i="6" s="1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70" i="6"/>
  <c r="D71" i="6" s="1"/>
  <c r="D72" i="6" s="1"/>
  <c r="D73" i="6" s="1"/>
  <c r="D74" i="6" s="1"/>
  <c r="D75" i="6" s="1"/>
  <c r="D76" i="6" s="1"/>
  <c r="D77" i="6" s="1"/>
  <c r="D78" i="6" s="1"/>
  <c r="D79" i="6" s="1"/>
  <c r="D80" i="6" s="1"/>
  <c r="D69" i="6"/>
  <c r="D48" i="6"/>
  <c r="D49" i="6" s="1"/>
  <c r="D50" i="6" s="1"/>
  <c r="D51" i="6" s="1"/>
  <c r="D52" i="6" s="1"/>
  <c r="D53" i="6" s="1"/>
  <c r="D54" i="6" s="1"/>
  <c r="D55" i="6" s="1"/>
  <c r="D56" i="6" s="1"/>
  <c r="D57" i="6" s="1"/>
  <c r="D58" i="6" s="1"/>
  <c r="D59" i="6" s="1"/>
  <c r="K83" i="6" l="1"/>
  <c r="L83" i="6" s="1"/>
  <c r="F83" i="6"/>
  <c r="J69" i="6"/>
  <c r="J70" i="6" s="1"/>
  <c r="J71" i="6" s="1"/>
  <c r="J72" i="6" s="1"/>
  <c r="J73" i="6" s="1"/>
  <c r="J74" i="6" s="1"/>
  <c r="J75" i="6" s="1"/>
  <c r="J76" i="6" s="1"/>
  <c r="J77" i="6" s="1"/>
  <c r="J78" i="6" s="1"/>
  <c r="J79" i="6" s="1"/>
  <c r="J80" i="6" s="1"/>
  <c r="J81" i="6" s="1"/>
  <c r="J83" i="6" s="1"/>
  <c r="C69" i="6"/>
  <c r="C70" i="6" s="1"/>
  <c r="C71" i="6" s="1"/>
  <c r="C72" i="6" s="1"/>
  <c r="C73" i="6" s="1"/>
  <c r="C74" i="6" s="1"/>
  <c r="C77" i="6" s="1"/>
  <c r="K62" i="6"/>
  <c r="L62" i="6" s="1"/>
  <c r="F62" i="6"/>
  <c r="J48" i="6"/>
  <c r="J49" i="6" s="1"/>
  <c r="J50" i="6" s="1"/>
  <c r="J51" i="6" s="1"/>
  <c r="J52" i="6" s="1"/>
  <c r="J53" i="6" s="1"/>
  <c r="J54" i="6" s="1"/>
  <c r="J55" i="6" s="1"/>
  <c r="J56" i="6" s="1"/>
  <c r="J57" i="6" s="1"/>
  <c r="J58" i="6" s="1"/>
  <c r="J59" i="6" s="1"/>
  <c r="J60" i="6" s="1"/>
  <c r="J62" i="6" s="1"/>
  <c r="C48" i="6"/>
  <c r="C49" i="6" s="1"/>
  <c r="C50" i="6" s="1"/>
  <c r="C51" i="6" s="1"/>
  <c r="C52" i="6" s="1"/>
  <c r="C53" i="6" s="1"/>
  <c r="C56" i="6" s="1"/>
  <c r="K41" i="6"/>
  <c r="L41" i="6" s="1"/>
  <c r="F41" i="6"/>
  <c r="J27" i="6"/>
  <c r="J28" i="6" s="1"/>
  <c r="J29" i="6" s="1"/>
  <c r="J30" i="6" s="1"/>
  <c r="J31" i="6" s="1"/>
  <c r="J32" i="6" s="1"/>
  <c r="J33" i="6" s="1"/>
  <c r="J34" i="6" s="1"/>
  <c r="J35" i="6" s="1"/>
  <c r="J36" i="6" s="1"/>
  <c r="J37" i="6" s="1"/>
  <c r="J38" i="6" s="1"/>
  <c r="J39" i="6" s="1"/>
  <c r="J41" i="6" s="1"/>
  <c r="D41" i="6"/>
  <c r="C27" i="6"/>
  <c r="C28" i="6" s="1"/>
  <c r="C29" i="6" s="1"/>
  <c r="C30" i="6" s="1"/>
  <c r="C31" i="6" s="1"/>
  <c r="C32" i="6" s="1"/>
  <c r="C35" i="6" s="1"/>
  <c r="D83" i="6" l="1"/>
  <c r="E69" i="6"/>
  <c r="E48" i="6"/>
  <c r="D62" i="6"/>
  <c r="E27" i="6"/>
  <c r="J6" i="6"/>
  <c r="J7" i="6" s="1"/>
  <c r="J8" i="6" s="1"/>
  <c r="J9" i="6" s="1"/>
  <c r="J10" i="6" s="1"/>
  <c r="J11" i="6" s="1"/>
  <c r="J12" i="6" s="1"/>
  <c r="J13" i="6" s="1"/>
  <c r="J14" i="6" s="1"/>
  <c r="J15" i="6" s="1"/>
  <c r="J16" i="6" s="1"/>
  <c r="J17" i="6" s="1"/>
  <c r="J18" i="6" s="1"/>
  <c r="K20" i="6"/>
  <c r="G69" i="6" l="1"/>
  <c r="E70" i="6"/>
  <c r="G48" i="6"/>
  <c r="E49" i="6"/>
  <c r="E28" i="6"/>
  <c r="G27" i="6"/>
  <c r="J20" i="6"/>
  <c r="L20" i="6"/>
  <c r="F20" i="6"/>
  <c r="G70" i="6" l="1"/>
  <c r="E71" i="6"/>
  <c r="G49" i="6"/>
  <c r="E50" i="6"/>
  <c r="G28" i="6"/>
  <c r="E29" i="6"/>
  <c r="C6" i="6"/>
  <c r="C7" i="6" s="1"/>
  <c r="C8" i="6" s="1"/>
  <c r="C9" i="6" s="1"/>
  <c r="C10" i="6" s="1"/>
  <c r="C11" i="6" s="1"/>
  <c r="C14" i="6" s="1"/>
  <c r="G71" i="6" l="1"/>
  <c r="E72" i="6"/>
  <c r="E51" i="6"/>
  <c r="G50" i="6"/>
  <c r="G29" i="6"/>
  <c r="E30" i="6"/>
  <c r="D20" i="6"/>
  <c r="E6" i="6"/>
  <c r="E7" i="6" s="1"/>
  <c r="G72" i="6" l="1"/>
  <c r="E73" i="6"/>
  <c r="G51" i="6"/>
  <c r="E52" i="6"/>
  <c r="G30" i="6"/>
  <c r="E31" i="6"/>
  <c r="G6" i="6"/>
  <c r="E8" i="6"/>
  <c r="G7" i="6"/>
  <c r="G73" i="6" l="1"/>
  <c r="E74" i="6"/>
  <c r="G52" i="6"/>
  <c r="E53" i="6"/>
  <c r="G31" i="6"/>
  <c r="E32" i="6"/>
  <c r="G8" i="6"/>
  <c r="E9" i="6"/>
  <c r="G74" i="6" l="1"/>
  <c r="E75" i="6"/>
  <c r="E54" i="6"/>
  <c r="G53" i="6"/>
  <c r="G32" i="6"/>
  <c r="E33" i="6"/>
  <c r="G9" i="6"/>
  <c r="E10" i="6"/>
  <c r="G75" i="6" l="1"/>
  <c r="E76" i="6"/>
  <c r="G54" i="6"/>
  <c r="E55" i="6"/>
  <c r="G33" i="6"/>
  <c r="E34" i="6"/>
  <c r="G10" i="6"/>
  <c r="E11" i="6"/>
  <c r="E12" i="6" s="1"/>
  <c r="G76" i="6" l="1"/>
  <c r="E77" i="6"/>
  <c r="G55" i="6"/>
  <c r="E56" i="6"/>
  <c r="E35" i="6"/>
  <c r="G34" i="6"/>
  <c r="G11" i="6"/>
  <c r="G77" i="6" l="1"/>
  <c r="E78" i="6"/>
  <c r="E57" i="6"/>
  <c r="G56" i="6"/>
  <c r="G35" i="6"/>
  <c r="E36" i="6"/>
  <c r="E13" i="6"/>
  <c r="G12" i="6"/>
  <c r="G78" i="6" l="1"/>
  <c r="E79" i="6"/>
  <c r="G57" i="6"/>
  <c r="E58" i="6"/>
  <c r="E37" i="6"/>
  <c r="G36" i="6"/>
  <c r="G13" i="6"/>
  <c r="E14" i="6"/>
  <c r="G79" i="6" l="1"/>
  <c r="E80" i="6"/>
  <c r="G58" i="6"/>
  <c r="E59" i="6"/>
  <c r="G37" i="6"/>
  <c r="E38" i="6"/>
  <c r="G14" i="6"/>
  <c r="E15" i="6"/>
  <c r="G80" i="6" l="1"/>
  <c r="G83" i="6" s="1"/>
  <c r="E81" i="6"/>
  <c r="E60" i="6"/>
  <c r="G59" i="6"/>
  <c r="G62" i="6" s="1"/>
  <c r="E39" i="6"/>
  <c r="G38" i="6"/>
  <c r="G41" i="6" s="1"/>
  <c r="G15" i="6"/>
  <c r="E16" i="6"/>
  <c r="I83" i="6" l="1"/>
  <c r="E83" i="6"/>
  <c r="I62" i="6"/>
  <c r="E62" i="6"/>
  <c r="I41" i="6"/>
  <c r="E41" i="6"/>
  <c r="G16" i="6"/>
  <c r="E17" i="6"/>
  <c r="E18" i="6" s="1"/>
  <c r="E20" i="6" s="1"/>
  <c r="I20" i="6" l="1"/>
  <c r="G17" i="6"/>
  <c r="G20" i="6" s="1"/>
</calcChain>
</file>

<file path=xl/sharedStrings.xml><?xml version="1.0" encoding="utf-8"?>
<sst xmlns="http://schemas.openxmlformats.org/spreadsheetml/2006/main" count="220" uniqueCount="36">
  <si>
    <t>Mai</t>
  </si>
  <si>
    <t>März</t>
  </si>
  <si>
    <t>Rest Vorjahr</t>
  </si>
  <si>
    <t>Grundbetrag</t>
  </si>
  <si>
    <t>Januar</t>
  </si>
  <si>
    <t>Februar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</si>
  <si>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</si>
  <si>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</si>
  <si>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</si>
  <si>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</si>
  <si>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</si>
  <si>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</si>
  <si>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</si>
  <si>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</si>
  <si>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t>Grundb.</t>
  </si>
  <si>
    <t>Rest</t>
  </si>
  <si>
    <t>verfügbar</t>
  </si>
  <si>
    <t>Jahres-budget</t>
  </si>
  <si>
    <t>Verhinderungs-pflegeleist. § 39</t>
  </si>
  <si>
    <t>Name:</t>
  </si>
  <si>
    <t>Notizen</t>
  </si>
  <si>
    <t>zuzahlen</t>
  </si>
  <si>
    <t>abgerufen</t>
  </si>
  <si>
    <t>verfügbar im Jahr</t>
  </si>
  <si>
    <t>Kosten</t>
  </si>
  <si>
    <t>G.-Kosten</t>
  </si>
  <si>
    <t>Rest (verfällt):</t>
  </si>
  <si>
    <t>Summen</t>
  </si>
  <si>
    <t>(verfällt)</t>
  </si>
  <si>
    <t>Restleistungen nach § 45b vom Vorjahr können bis 30.6. genutzt werden.</t>
  </si>
  <si>
    <t>Rest (übertragbar auf Folgejahr):</t>
  </si>
  <si>
    <t>noch verf. § 45b +</t>
  </si>
  <si>
    <t>§ 39:</t>
  </si>
  <si>
    <t>Antrag gestellt?</t>
  </si>
  <si>
    <t>ja</t>
  </si>
  <si>
    <t>Entlastungsbetrag § 45b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</si>
</sst>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" fontId="0" fillId="0" borderId="1" xfId="0" applyNumberFormat="1" applyBorder="1"/>
    <xf numFmtId="4" fontId="0" fillId="6" borderId="1" xfId="0" applyNumberFormat="1" applyFill="1" applyBorder="1"/>
    <xf numFmtId="0" fontId="0" fillId="2" borderId="1" xfId="0" applyFill="1" applyBorder="1" applyAlignment="1">
      <alignment horizontal="center" shrinkToFit="1"/>
    </xf>
    <xf numFmtId="4" fontId="0" fillId="7" borderId="1" xfId="0" applyNumberFormat="1" applyFill="1" applyBorder="1" applyProtection="1">
      <protection locked="0"/>
    </xf>
    <xf numFmtId="0" fontId="0" fillId="2" borderId="5" xfId="0" applyFill="1" applyBorder="1" applyAlignment="1">
      <alignment horizontal="center" shrinkToFit="1"/>
    </xf>
    <xf numFmtId="0" fontId="0" fillId="2" borderId="9" xfId="0" applyFill="1" applyBorder="1"/>
    <xf numFmtId="4" fontId="0" fillId="7" borderId="13" xfId="0" applyNumberFormat="1" applyFill="1" applyBorder="1" applyProtection="1">
      <protection locked="0"/>
    </xf>
    <xf numFmtId="0" fontId="0" fillId="0" borderId="14" xfId="0" applyBorder="1" applyProtection="1">
      <protection locked="0"/>
    </xf>
    <xf numFmtId="4" fontId="0" fillId="7" borderId="19" xfId="0" applyNumberFormat="1" applyFill="1" applyBorder="1" applyProtection="1">
      <protection locked="0"/>
    </xf>
    <xf numFmtId="4" fontId="0" fillId="6" borderId="17" xfId="0" applyNumberFormat="1" applyFill="1" applyBorder="1"/>
    <xf numFmtId="4" fontId="0" fillId="7" borderId="20" xfId="0" applyNumberFormat="1" applyFill="1" applyBorder="1" applyProtection="1">
      <protection locked="0"/>
    </xf>
    <xf numFmtId="4" fontId="0" fillId="6" borderId="22" xfId="0" applyNumberFormat="1" applyFill="1" applyBorder="1"/>
    <xf numFmtId="0" fontId="0" fillId="8" borderId="21" xfId="0" applyFill="1" applyBorder="1" applyAlignment="1">
      <alignment horizontal="right"/>
    </xf>
    <xf numFmtId="0" fontId="0" fillId="8" borderId="26" xfId="0" applyFill="1" applyBorder="1" applyAlignment="1">
      <alignment horizontal="center" shrinkToFit="1"/>
    </xf>
    <xf numFmtId="4" fontId="0" fillId="8" borderId="18" xfId="0" applyNumberFormat="1" applyFill="1" applyBorder="1"/>
    <xf numFmtId="4" fontId="0" fillId="8" borderId="26" xfId="0" applyNumberFormat="1" applyFill="1" applyBorder="1" applyAlignment="1">
      <alignment horizontal="center" shrinkToFit="1"/>
    </xf>
    <xf numFmtId="4" fontId="0" fillId="8" borderId="27" xfId="0" applyNumberFormat="1" applyFill="1" applyBorder="1" applyAlignment="1">
      <alignment horizontal="center" shrinkToFit="1"/>
    </xf>
    <xf numFmtId="0" fontId="0" fillId="2" borderId="4" xfId="0" applyFill="1" applyBorder="1" applyAlignment="1">
      <alignment horizontal="center"/>
    </xf>
    <xf numFmtId="0" fontId="1" fillId="3" borderId="0" xfId="0" applyFont="1" applyFill="1" applyAlignment="1" applyProtection="1">
      <alignment horizontal="center"/>
      <protection locked="0"/>
    </xf>
    <xf numFmtId="4" fontId="0" fillId="2" borderId="16" xfId="0" applyNumberFormat="1" applyFill="1" applyBorder="1" applyProtection="1"/>
    <xf numFmtId="4" fontId="0" fillId="0" borderId="17" xfId="0" applyNumberFormat="1" applyBorder="1"/>
    <xf numFmtId="0" fontId="0" fillId="2" borderId="17" xfId="0" applyFill="1" applyBorder="1" applyAlignment="1">
      <alignment horizontal="center" shrinkToFit="1"/>
    </xf>
    <xf numFmtId="0" fontId="4" fillId="2" borderId="28" xfId="0" applyFont="1" applyFill="1" applyBorder="1" applyAlignment="1">
      <alignment horizontal="center" shrinkToFit="1"/>
    </xf>
    <xf numFmtId="4" fontId="0" fillId="2" borderId="24" xfId="0" applyNumberFormat="1" applyFont="1" applyFill="1" applyBorder="1"/>
    <xf numFmtId="0" fontId="0" fillId="2" borderId="30" xfId="0" applyFill="1" applyBorder="1" applyAlignment="1">
      <alignment horizontal="center" shrinkToFit="1"/>
    </xf>
    <xf numFmtId="0" fontId="0" fillId="2" borderId="2" xfId="0" applyFill="1" applyBorder="1" applyAlignment="1">
      <alignment horizontal="center" shrinkToFit="1"/>
    </xf>
    <xf numFmtId="0" fontId="0" fillId="2" borderId="3" xfId="0" applyFill="1" applyBorder="1" applyAlignment="1">
      <alignment horizontal="center" shrinkToFit="1"/>
    </xf>
    <xf numFmtId="0" fontId="0" fillId="2" borderId="36" xfId="0" applyFill="1" applyBorder="1" applyAlignment="1">
      <alignment horizontal="center" shrinkToFit="1"/>
    </xf>
    <xf numFmtId="4" fontId="0" fillId="4" borderId="37" xfId="0" applyNumberFormat="1" applyFill="1" applyBorder="1"/>
    <xf numFmtId="4" fontId="0" fillId="2" borderId="38" xfId="0" applyNumberFormat="1" applyFill="1" applyBorder="1" applyProtection="1"/>
    <xf numFmtId="4" fontId="0" fillId="4" borderId="15" xfId="0" applyNumberFormat="1" applyFill="1" applyBorder="1"/>
    <xf numFmtId="0" fontId="0" fillId="2" borderId="34" xfId="0" applyFill="1" applyBorder="1" applyAlignment="1">
      <alignment horizontal="center" shrinkToFit="1"/>
    </xf>
    <xf numFmtId="0" fontId="0" fillId="3" borderId="35" xfId="0" applyFill="1" applyBorder="1" applyAlignment="1" applyProtection="1">
      <alignment horizontal="center"/>
      <protection locked="0"/>
    </xf>
    <xf numFmtId="0" fontId="0" fillId="2" borderId="37" xfId="0" applyFill="1" applyBorder="1" applyAlignment="1" applyProtection="1">
      <alignment horizontal="center"/>
    </xf>
    <xf numFmtId="0" fontId="0" fillId="0" borderId="25" xfId="0" applyFill="1" applyBorder="1" applyAlignment="1">
      <alignment horizontal="right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/>
    <xf numFmtId="0" fontId="0" fillId="0" borderId="23" xfId="0" applyFill="1" applyBorder="1"/>
    <xf numFmtId="4" fontId="0" fillId="2" borderId="28" xfId="0" applyNumberFormat="1" applyFill="1" applyBorder="1"/>
    <xf numFmtId="0" fontId="0" fillId="2" borderId="28" xfId="0" applyFill="1" applyBorder="1"/>
    <xf numFmtId="0" fontId="0" fillId="2" borderId="2" xfId="0" applyFill="1" applyBorder="1"/>
    <xf numFmtId="4" fontId="0" fillId="6" borderId="33" xfId="0" applyNumberFormat="1" applyFill="1" applyBorder="1"/>
    <xf numFmtId="0" fontId="0" fillId="8" borderId="32" xfId="0" applyFill="1" applyBorder="1" applyAlignment="1">
      <alignment horizontal="right" shrinkToFit="1"/>
    </xf>
    <xf numFmtId="0" fontId="0" fillId="8" borderId="25" xfId="0" applyFill="1" applyBorder="1" applyAlignment="1">
      <alignment horizontal="center" shrinkToFit="1"/>
    </xf>
    <xf numFmtId="4" fontId="0" fillId="8" borderId="23" xfId="0" applyNumberForma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41" xfId="0" applyFill="1" applyBorder="1" applyAlignment="1" applyProtection="1">
      <alignment horizontal="center"/>
      <protection locked="0"/>
    </xf>
    <xf numFmtId="0" fontId="0" fillId="0" borderId="41" xfId="0" applyFill="1" applyBorder="1"/>
    <xf numFmtId="0" fontId="0" fillId="0" borderId="32" xfId="0" applyFill="1" applyBorder="1"/>
    <xf numFmtId="4" fontId="0" fillId="7" borderId="12" xfId="0" applyNumberFormat="1" applyFill="1" applyBorder="1" applyProtection="1">
      <protection locked="0"/>
    </xf>
    <xf numFmtId="0" fontId="0" fillId="2" borderId="43" xfId="0" applyFill="1" applyBorder="1"/>
    <xf numFmtId="0" fontId="0" fillId="2" borderId="39" xfId="0" applyFill="1" applyBorder="1" applyAlignment="1">
      <alignment horizontal="right" shrinkToFit="1"/>
    </xf>
    <xf numFmtId="4" fontId="0" fillId="2" borderId="29" xfId="0" applyNumberFormat="1" applyFont="1" applyFill="1" applyBorder="1"/>
    <xf numFmtId="4" fontId="0" fillId="2" borderId="40" xfId="0" applyNumberFormat="1" applyFill="1" applyBorder="1" applyProtection="1"/>
    <xf numFmtId="0" fontId="0" fillId="0" borderId="15" xfId="0" applyBorder="1" applyProtection="1">
      <protection locked="0"/>
    </xf>
    <xf numFmtId="4" fontId="0" fillId="4" borderId="15" xfId="0" applyNumberFormat="1" applyFill="1" applyBorder="1" applyAlignment="1">
      <alignment horizontal="center"/>
    </xf>
    <xf numFmtId="0" fontId="0" fillId="2" borderId="39" xfId="0" applyFill="1" applyBorder="1" applyAlignment="1">
      <alignment horizontal="right" shrinkToFit="1"/>
    </xf>
    <xf numFmtId="0" fontId="0" fillId="2" borderId="40" xfId="0" applyFill="1" applyBorder="1" applyAlignment="1">
      <alignment horizontal="right" shrinkToFit="1"/>
    </xf>
    <xf numFmtId="0" fontId="0" fillId="2" borderId="38" xfId="0" applyFill="1" applyBorder="1" applyAlignment="1">
      <alignment horizontal="right" shrinkToFit="1"/>
    </xf>
    <xf numFmtId="0" fontId="2" fillId="8" borderId="25" xfId="0" applyFont="1" applyFill="1" applyBorder="1" applyAlignment="1">
      <alignment horizontal="center" vertical="center" shrinkToFit="1"/>
    </xf>
    <xf numFmtId="0" fontId="2" fillId="8" borderId="23" xfId="0" applyFont="1" applyFill="1" applyBorder="1" applyAlignment="1">
      <alignment horizontal="center" vertical="center" shrinkToFit="1"/>
    </xf>
    <xf numFmtId="0" fontId="0" fillId="8" borderId="6" xfId="0" applyFill="1" applyBorder="1" applyAlignment="1">
      <alignment horizontal="center" shrinkToFit="1"/>
    </xf>
    <xf numFmtId="0" fontId="0" fillId="8" borderId="8" xfId="0" applyFill="1" applyBorder="1" applyAlignment="1">
      <alignment horizontal="center" shrinkToFit="1"/>
    </xf>
    <xf numFmtId="4" fontId="0" fillId="8" borderId="4" xfId="0" applyNumberFormat="1" applyFill="1" applyBorder="1" applyAlignment="1">
      <alignment horizontal="center" shrinkToFit="1"/>
    </xf>
    <xf numFmtId="4" fontId="0" fillId="8" borderId="31" xfId="0" applyNumberFormat="1" applyFill="1" applyBorder="1" applyAlignment="1">
      <alignment horizontal="center" shrinkToFit="1"/>
    </xf>
    <xf numFmtId="0" fontId="0" fillId="3" borderId="11" xfId="0" applyFill="1" applyBorder="1" applyAlignment="1" applyProtection="1">
      <alignment horizontal="center" vertical="center" wrapText="1"/>
      <protection locked="0"/>
    </xf>
    <xf numFmtId="0" fontId="0" fillId="3" borderId="12" xfId="0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0" borderId="42" xfId="0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FF"/>
      <color rgb="FFCCFFCC"/>
      <color rgb="FFFFCCFF"/>
      <color rgb="FFFFFF99"/>
      <color rgb="FFFFFFCC"/>
      <color rgb="FFFF7C80"/>
      <color rgb="FFFF99FF"/>
      <color rgb="FFFF6699"/>
      <color rgb="FFCCFF66"/>
      <color rgb="FFFADD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3"/>
  <sheetViews>
    <sheetView tabSelected="1" zoomScale="90" zoomScaleNormal="90" workbookViewId="0">
      <selection activeCell="B4" sqref="B4:B5"/>
    </sheetView>
  </sheetViews>
  <sheetFormatPr baseColWidth="10" defaultRowHeight="14.4" x14ac:dyDescent="0.3"/>
  <cols>
    <col min="1" max="1" width="4.5546875" customWidth="1"/>
    <col min="2" max="2" width="11.109375" customWidth="1"/>
    <col min="3" max="3" width="8.6640625" customWidth="1"/>
    <col min="4" max="7" width="8.88671875" customWidth="1"/>
    <col min="8" max="8" width="5.33203125" customWidth="1"/>
    <col min="10" max="11" width="8.88671875" customWidth="1"/>
    <col min="12" max="12" width="40.5546875" customWidth="1"/>
    <col min="13" max="13" width="6.88671875" customWidth="1"/>
  </cols>
  <sheetData>
    <row r="1" spans="2:12" ht="21" x14ac:dyDescent="0.4">
      <c r="G1" s="19">
        <v>2017</v>
      </c>
    </row>
    <row r="2" spans="2:12" ht="15" thickBot="1" x14ac:dyDescent="0.35">
      <c r="B2" t="s">
        <v>29</v>
      </c>
    </row>
    <row r="3" spans="2:12" ht="14.85" customHeight="1" x14ac:dyDescent="0.3">
      <c r="B3" s="18" t="s">
        <v>19</v>
      </c>
      <c r="C3" s="5" t="s">
        <v>2</v>
      </c>
      <c r="D3" s="25" t="s">
        <v>3</v>
      </c>
      <c r="E3" s="68" t="s">
        <v>35</v>
      </c>
      <c r="F3" s="69"/>
      <c r="G3" s="70"/>
      <c r="H3" s="46"/>
      <c r="I3" s="74" t="s">
        <v>17</v>
      </c>
      <c r="J3" s="68" t="s">
        <v>18</v>
      </c>
      <c r="K3" s="70"/>
      <c r="L3" s="32" t="s">
        <v>33</v>
      </c>
    </row>
    <row r="4" spans="2:12" ht="15" customHeight="1" thickBot="1" x14ac:dyDescent="0.35">
      <c r="B4" s="66"/>
      <c r="C4" s="4"/>
      <c r="D4" s="7">
        <v>125</v>
      </c>
      <c r="E4" s="71"/>
      <c r="F4" s="72"/>
      <c r="G4" s="73"/>
      <c r="H4" s="47"/>
      <c r="I4" s="75"/>
      <c r="J4" s="71"/>
      <c r="K4" s="73"/>
      <c r="L4" s="33" t="s">
        <v>34</v>
      </c>
    </row>
    <row r="5" spans="2:12" x14ac:dyDescent="0.3">
      <c r="B5" s="67"/>
      <c r="C5" s="3" t="s">
        <v>15</v>
      </c>
      <c r="D5" s="3" t="s">
        <v>14</v>
      </c>
      <c r="E5" s="26" t="s">
        <v>16</v>
      </c>
      <c r="F5" s="26" t="s">
        <v>24</v>
      </c>
      <c r="G5" s="28" t="s">
        <v>21</v>
      </c>
      <c r="H5" s="48"/>
      <c r="I5" s="50">
        <v>2418</v>
      </c>
      <c r="J5" s="26" t="s">
        <v>16</v>
      </c>
      <c r="K5" s="27" t="s">
        <v>24</v>
      </c>
      <c r="L5" s="34" t="s">
        <v>20</v>
      </c>
    </row>
    <row r="6" spans="2:12" x14ac:dyDescent="0.3">
      <c r="B6" s="6" t="s">
        <v>4</v>
      </c>
      <c r="C6" s="1">
        <f>C4</f>
        <v>0</v>
      </c>
      <c r="D6" s="4">
        <f>D4</f>
        <v>125</v>
      </c>
      <c r="E6" s="2">
        <f>D6+C6</f>
        <v>125</v>
      </c>
      <c r="F6" s="4"/>
      <c r="G6" s="29">
        <f>IF(F6&gt;E6,F6-E6,0)</f>
        <v>0</v>
      </c>
      <c r="H6" s="48"/>
      <c r="I6" s="6" t="s">
        <v>4</v>
      </c>
      <c r="J6" s="2">
        <f>I5</f>
        <v>2418</v>
      </c>
      <c r="K6" s="7"/>
      <c r="L6" s="8"/>
    </row>
    <row r="7" spans="2:12" x14ac:dyDescent="0.3">
      <c r="B7" s="6" t="s">
        <v>5</v>
      </c>
      <c r="C7" s="1">
        <f>IF((C6-F6)&gt;0,(C6-F6),0)</f>
        <v>0</v>
      </c>
      <c r="D7" s="4">
        <f>D6</f>
        <v>125</v>
      </c>
      <c r="E7" s="2">
        <f t="shared" ref="E7:E10" si="0">IF(F6&lt;=E6,E6+D7-F6,D7)</f>
        <v>250</v>
      </c>
      <c r="F7" s="4"/>
      <c r="G7" s="29">
        <f t="shared" ref="G7:G17" si="1">IF(F7&gt;E7,F7-E7,0)</f>
        <v>0</v>
      </c>
      <c r="H7" s="48"/>
      <c r="I7" s="6" t="s">
        <v>5</v>
      </c>
      <c r="J7" s="2">
        <f>IF((J6-K6)&gt;0,(J6-K6),0)</f>
        <v>2418</v>
      </c>
      <c r="K7" s="7"/>
      <c r="L7" s="8"/>
    </row>
    <row r="8" spans="2:12" x14ac:dyDescent="0.3">
      <c r="B8" s="6" t="s">
        <v>1</v>
      </c>
      <c r="C8" s="1">
        <f t="shared" ref="C8:C11" si="2">IF((C7-F7)&gt;0,(C7-F7),0)</f>
        <v>0</v>
      </c>
      <c r="D8" s="4">
        <f t="shared" ref="D8:D17" si="3">D7</f>
        <v>125</v>
      </c>
      <c r="E8" s="2">
        <f t="shared" si="0"/>
        <v>375</v>
      </c>
      <c r="F8" s="4"/>
      <c r="G8" s="29">
        <f t="shared" si="1"/>
        <v>0</v>
      </c>
      <c r="H8" s="48"/>
      <c r="I8" s="6" t="s">
        <v>1</v>
      </c>
      <c r="J8" s="2">
        <f t="shared" ref="J8:J18" si="4">IF((J7-K7)&gt;0,(J7-K7),0)</f>
        <v>2418</v>
      </c>
      <c r="K8" s="7"/>
      <c r="L8" s="8"/>
    </row>
    <row r="9" spans="2:12" x14ac:dyDescent="0.3">
      <c r="B9" s="6" t="s">
        <v>6</v>
      </c>
      <c r="C9" s="1">
        <f t="shared" si="2"/>
        <v>0</v>
      </c>
      <c r="D9" s="4">
        <f t="shared" si="3"/>
        <v>125</v>
      </c>
      <c r="E9" s="2">
        <f t="shared" si="0"/>
        <v>500</v>
      </c>
      <c r="F9" s="4"/>
      <c r="G9" s="29">
        <f t="shared" si="1"/>
        <v>0</v>
      </c>
      <c r="H9" s="48"/>
      <c r="I9" s="6" t="s">
        <v>6</v>
      </c>
      <c r="J9" s="2">
        <f t="shared" si="4"/>
        <v>2418</v>
      </c>
      <c r="K9" s="7"/>
      <c r="L9" s="8"/>
    </row>
    <row r="10" spans="2:12" x14ac:dyDescent="0.3">
      <c r="B10" s="6" t="s">
        <v>0</v>
      </c>
      <c r="C10" s="1">
        <f t="shared" si="2"/>
        <v>0</v>
      </c>
      <c r="D10" s="4">
        <f t="shared" si="3"/>
        <v>125</v>
      </c>
      <c r="E10" s="2">
        <f t="shared" si="0"/>
        <v>625</v>
      </c>
      <c r="F10" s="4"/>
      <c r="G10" s="29">
        <f t="shared" si="1"/>
        <v>0</v>
      </c>
      <c r="H10" s="48"/>
      <c r="I10" s="6" t="s">
        <v>0</v>
      </c>
      <c r="J10" s="2">
        <f t="shared" si="4"/>
        <v>2418</v>
      </c>
      <c r="K10" s="7"/>
      <c r="L10" s="8"/>
    </row>
    <row r="11" spans="2:12" x14ac:dyDescent="0.3">
      <c r="B11" s="6" t="s">
        <v>7</v>
      </c>
      <c r="C11" s="21">
        <f t="shared" si="2"/>
        <v>0</v>
      </c>
      <c r="D11" s="4">
        <f t="shared" si="3"/>
        <v>125</v>
      </c>
      <c r="E11" s="2">
        <f>IF(F10&lt;=E10,E10+D11-F10,D11)</f>
        <v>750</v>
      </c>
      <c r="F11" s="4"/>
      <c r="G11" s="29">
        <f t="shared" si="1"/>
        <v>0</v>
      </c>
      <c r="H11" s="48"/>
      <c r="I11" s="6" t="s">
        <v>7</v>
      </c>
      <c r="J11" s="2">
        <f t="shared" si="4"/>
        <v>2418</v>
      </c>
      <c r="K11" s="7"/>
      <c r="L11" s="8"/>
    </row>
    <row r="12" spans="2:12" x14ac:dyDescent="0.3">
      <c r="B12" s="6" t="s">
        <v>8</v>
      </c>
      <c r="C12" s="22" t="s">
        <v>2</v>
      </c>
      <c r="D12" s="4">
        <f t="shared" si="3"/>
        <v>125</v>
      </c>
      <c r="E12" s="2">
        <f>IF(F11&lt;=E11,E11+D12-F11-C14,D12)</f>
        <v>875</v>
      </c>
      <c r="F12" s="4"/>
      <c r="G12" s="29">
        <f t="shared" si="1"/>
        <v>0</v>
      </c>
      <c r="H12" s="48"/>
      <c r="I12" s="6" t="s">
        <v>8</v>
      </c>
      <c r="J12" s="2">
        <f t="shared" si="4"/>
        <v>2418</v>
      </c>
      <c r="K12" s="7"/>
      <c r="L12" s="8"/>
    </row>
    <row r="13" spans="2:12" x14ac:dyDescent="0.3">
      <c r="B13" s="6" t="s">
        <v>9</v>
      </c>
      <c r="C13" s="23" t="s">
        <v>28</v>
      </c>
      <c r="D13" s="4">
        <f t="shared" si="3"/>
        <v>125</v>
      </c>
      <c r="E13" s="2">
        <f t="shared" ref="E13:E17" si="5">IF(F12&lt;=E12,E12+D13-F12,D13)</f>
        <v>1000</v>
      </c>
      <c r="F13" s="4"/>
      <c r="G13" s="29">
        <f t="shared" si="1"/>
        <v>0</v>
      </c>
      <c r="H13" s="48"/>
      <c r="I13" s="6" t="s">
        <v>9</v>
      </c>
      <c r="J13" s="2">
        <f t="shared" si="4"/>
        <v>2418</v>
      </c>
      <c r="K13" s="7"/>
      <c r="L13" s="8"/>
    </row>
    <row r="14" spans="2:12" x14ac:dyDescent="0.3">
      <c r="B14" s="6" t="s">
        <v>10</v>
      </c>
      <c r="C14" s="39">
        <f>IF((C11-F11)&gt;0,(C11-F11),0)</f>
        <v>0</v>
      </c>
      <c r="D14" s="4">
        <f t="shared" si="3"/>
        <v>125</v>
      </c>
      <c r="E14" s="2">
        <f t="shared" si="5"/>
        <v>1125</v>
      </c>
      <c r="F14" s="4"/>
      <c r="G14" s="29">
        <f t="shared" si="1"/>
        <v>0</v>
      </c>
      <c r="H14" s="48"/>
      <c r="I14" s="6" t="s">
        <v>10</v>
      </c>
      <c r="J14" s="2">
        <f t="shared" si="4"/>
        <v>2418</v>
      </c>
      <c r="K14" s="7"/>
      <c r="L14" s="8"/>
    </row>
    <row r="15" spans="2:12" x14ac:dyDescent="0.3">
      <c r="B15" s="6" t="s">
        <v>11</v>
      </c>
      <c r="C15" s="40"/>
      <c r="D15" s="4">
        <f t="shared" si="3"/>
        <v>125</v>
      </c>
      <c r="E15" s="2">
        <f t="shared" si="5"/>
        <v>1250</v>
      </c>
      <c r="F15" s="4"/>
      <c r="G15" s="29">
        <f t="shared" si="1"/>
        <v>0</v>
      </c>
      <c r="H15" s="48"/>
      <c r="I15" s="6" t="s">
        <v>11</v>
      </c>
      <c r="J15" s="2">
        <f t="shared" si="4"/>
        <v>2418</v>
      </c>
      <c r="K15" s="7"/>
      <c r="L15" s="8"/>
    </row>
    <row r="16" spans="2:12" x14ac:dyDescent="0.3">
      <c r="B16" s="6" t="s">
        <v>12</v>
      </c>
      <c r="C16" s="40"/>
      <c r="D16" s="4">
        <f t="shared" si="3"/>
        <v>125</v>
      </c>
      <c r="E16" s="10">
        <f t="shared" si="5"/>
        <v>1375</v>
      </c>
      <c r="F16" s="4"/>
      <c r="G16" s="29">
        <f t="shared" si="1"/>
        <v>0</v>
      </c>
      <c r="H16" s="48"/>
      <c r="I16" s="6" t="s">
        <v>12</v>
      </c>
      <c r="J16" s="10">
        <f t="shared" si="4"/>
        <v>2418</v>
      </c>
      <c r="K16" s="7"/>
      <c r="L16" s="8"/>
    </row>
    <row r="17" spans="2:12" ht="15" thickBot="1" x14ac:dyDescent="0.35">
      <c r="B17" s="6" t="s">
        <v>13</v>
      </c>
      <c r="C17" s="41"/>
      <c r="D17" s="4">
        <f t="shared" si="3"/>
        <v>125</v>
      </c>
      <c r="E17" s="10">
        <f t="shared" si="5"/>
        <v>1500</v>
      </c>
      <c r="F17" s="11"/>
      <c r="G17" s="29">
        <f t="shared" si="1"/>
        <v>0</v>
      </c>
      <c r="H17" s="48"/>
      <c r="I17" s="51" t="s">
        <v>13</v>
      </c>
      <c r="J17" s="10">
        <f t="shared" si="4"/>
        <v>2418</v>
      </c>
      <c r="K17" s="9"/>
      <c r="L17" s="8"/>
    </row>
    <row r="18" spans="2:12" ht="15" thickBot="1" x14ac:dyDescent="0.35">
      <c r="B18" s="57" t="s">
        <v>30</v>
      </c>
      <c r="C18" s="58"/>
      <c r="D18" s="59"/>
      <c r="E18" s="24">
        <f>IF(F17&lt;=E17,E17-F17,0)</f>
        <v>1500</v>
      </c>
      <c r="F18" s="20"/>
      <c r="G18" s="30"/>
      <c r="H18" s="49"/>
      <c r="I18" s="52" t="s">
        <v>26</v>
      </c>
      <c r="J18" s="53">
        <f t="shared" si="4"/>
        <v>2418</v>
      </c>
      <c r="K18" s="54"/>
      <c r="L18" s="55"/>
    </row>
    <row r="19" spans="2:12" ht="14.4" customHeight="1" x14ac:dyDescent="0.3">
      <c r="B19" s="60" t="s">
        <v>27</v>
      </c>
      <c r="C19" s="62" t="s">
        <v>23</v>
      </c>
      <c r="D19" s="63"/>
      <c r="E19" s="14" t="s">
        <v>22</v>
      </c>
      <c r="F19" s="16" t="s">
        <v>25</v>
      </c>
      <c r="G19" s="17" t="s">
        <v>21</v>
      </c>
      <c r="H19" s="64" t="s">
        <v>31</v>
      </c>
      <c r="I19" s="65"/>
      <c r="J19" s="44" t="s">
        <v>22</v>
      </c>
      <c r="K19" s="16" t="s">
        <v>25</v>
      </c>
      <c r="L19" s="17" t="s">
        <v>21</v>
      </c>
    </row>
    <row r="20" spans="2:12" ht="14.4" customHeight="1" thickBot="1" x14ac:dyDescent="0.35">
      <c r="B20" s="61"/>
      <c r="C20" s="13"/>
      <c r="D20" s="12">
        <f>SUM(D6:D17)+C4</f>
        <v>1500</v>
      </c>
      <c r="E20" s="15">
        <f>D20-E18-C14</f>
        <v>0</v>
      </c>
      <c r="F20" s="15">
        <f>SUM(F6:F17)</f>
        <v>0</v>
      </c>
      <c r="G20" s="31">
        <f>SUM(G6:G17)</f>
        <v>0</v>
      </c>
      <c r="H20" s="43" t="s">
        <v>32</v>
      </c>
      <c r="I20" s="42">
        <f>E18+J18</f>
        <v>3918</v>
      </c>
      <c r="J20" s="45">
        <f>I5-J18</f>
        <v>0</v>
      </c>
      <c r="K20" s="15">
        <f>SUM(K6:K17)</f>
        <v>0</v>
      </c>
      <c r="L20" s="56">
        <f>IF((K20-I5)&gt;0,K20-I5,0)</f>
        <v>0</v>
      </c>
    </row>
    <row r="22" spans="2:12" ht="21" x14ac:dyDescent="0.4">
      <c r="G22" s="19">
        <v>2018</v>
      </c>
    </row>
    <row r="23" spans="2:12" ht="15" thickBot="1" x14ac:dyDescent="0.35">
      <c r="B23" t="s">
        <v>29</v>
      </c>
    </row>
    <row r="24" spans="2:12" ht="14.85" customHeight="1" x14ac:dyDescent="0.3">
      <c r="B24" s="18" t="s">
        <v>19</v>
      </c>
      <c r="C24" s="5" t="s">
        <v>2</v>
      </c>
      <c r="D24" s="25" t="s">
        <v>3</v>
      </c>
      <c r="E24" s="68" t="s">
        <v>35</v>
      </c>
      <c r="F24" s="69"/>
      <c r="G24" s="70"/>
      <c r="H24" s="35"/>
      <c r="I24" s="74" t="s">
        <v>17</v>
      </c>
      <c r="J24" s="68" t="s">
        <v>18</v>
      </c>
      <c r="K24" s="70"/>
      <c r="L24" s="32" t="s">
        <v>33</v>
      </c>
    </row>
    <row r="25" spans="2:12" ht="15" customHeight="1" thickBot="1" x14ac:dyDescent="0.35">
      <c r="B25" s="66"/>
      <c r="C25" s="4"/>
      <c r="D25" s="7">
        <v>125</v>
      </c>
      <c r="E25" s="71"/>
      <c r="F25" s="72"/>
      <c r="G25" s="73"/>
      <c r="H25" s="36"/>
      <c r="I25" s="75"/>
      <c r="J25" s="71"/>
      <c r="K25" s="73"/>
      <c r="L25" s="33" t="s">
        <v>34</v>
      </c>
    </row>
    <row r="26" spans="2:12" x14ac:dyDescent="0.3">
      <c r="B26" s="67"/>
      <c r="C26" s="3" t="s">
        <v>15</v>
      </c>
      <c r="D26" s="3" t="s">
        <v>14</v>
      </c>
      <c r="E26" s="26" t="s">
        <v>16</v>
      </c>
      <c r="F26" s="26" t="s">
        <v>24</v>
      </c>
      <c r="G26" s="28" t="s">
        <v>21</v>
      </c>
      <c r="H26" s="37"/>
      <c r="I26" s="50">
        <v>2418</v>
      </c>
      <c r="J26" s="26" t="s">
        <v>16</v>
      </c>
      <c r="K26" s="27" t="s">
        <v>24</v>
      </c>
      <c r="L26" s="34" t="s">
        <v>20</v>
      </c>
    </row>
    <row r="27" spans="2:12" x14ac:dyDescent="0.3">
      <c r="B27" s="6" t="s">
        <v>4</v>
      </c>
      <c r="C27" s="1">
        <f>C25</f>
        <v>0</v>
      </c>
      <c r="D27" s="4">
        <f>D25</f>
        <v>125</v>
      </c>
      <c r="E27" s="2">
        <f>D27+C27</f>
        <v>125</v>
      </c>
      <c r="F27" s="4"/>
      <c r="G27" s="29">
        <f>IF(F27&gt;E27,F27-E27,0)</f>
        <v>0</v>
      </c>
      <c r="H27" s="37"/>
      <c r="I27" s="6" t="s">
        <v>4</v>
      </c>
      <c r="J27" s="2">
        <f>I26</f>
        <v>2418</v>
      </c>
      <c r="K27" s="7"/>
      <c r="L27" s="8"/>
    </row>
    <row r="28" spans="2:12" x14ac:dyDescent="0.3">
      <c r="B28" s="6" t="s">
        <v>5</v>
      </c>
      <c r="C28" s="1">
        <f>IF((C27-F27)&gt;0,(C27-F27),0)</f>
        <v>0</v>
      </c>
      <c r="D28" s="4">
        <f>D27</f>
        <v>125</v>
      </c>
      <c r="E28" s="2">
        <f t="shared" ref="E28:E31" si="6">IF(F27&lt;=E27,E27+D28-F27,D28)</f>
        <v>250</v>
      </c>
      <c r="F28" s="4"/>
      <c r="G28" s="29">
        <f t="shared" ref="G28:G38" si="7">IF(F28&gt;E28,F28-E28,0)</f>
        <v>0</v>
      </c>
      <c r="H28" s="37"/>
      <c r="I28" s="6" t="s">
        <v>5</v>
      </c>
      <c r="J28" s="2">
        <f>IF((J27-K27)&gt;0,(J27-K27),0)</f>
        <v>2418</v>
      </c>
      <c r="K28" s="7"/>
      <c r="L28" s="8"/>
    </row>
    <row r="29" spans="2:12" x14ac:dyDescent="0.3">
      <c r="B29" s="6" t="s">
        <v>1</v>
      </c>
      <c r="C29" s="1">
        <f t="shared" ref="C29:C32" si="8">IF((C28-F28)&gt;0,(C28-F28),0)</f>
        <v>0</v>
      </c>
      <c r="D29" s="4">
        <f t="shared" ref="D29:D38" si="9">D28</f>
        <v>125</v>
      </c>
      <c r="E29" s="2">
        <f t="shared" si="6"/>
        <v>375</v>
      </c>
      <c r="F29" s="4"/>
      <c r="G29" s="29">
        <f t="shared" si="7"/>
        <v>0</v>
      </c>
      <c r="H29" s="37"/>
      <c r="I29" s="6" t="s">
        <v>1</v>
      </c>
      <c r="J29" s="2">
        <f t="shared" ref="J29:J39" si="10">IF((J28-K28)&gt;0,(J28-K28),0)</f>
        <v>2418</v>
      </c>
      <c r="K29" s="7"/>
      <c r="L29" s="8"/>
    </row>
    <row r="30" spans="2:12" x14ac:dyDescent="0.3">
      <c r="B30" s="6" t="s">
        <v>6</v>
      </c>
      <c r="C30" s="1">
        <f t="shared" si="8"/>
        <v>0</v>
      </c>
      <c r="D30" s="4">
        <f t="shared" si="9"/>
        <v>125</v>
      </c>
      <c r="E30" s="2">
        <f t="shared" si="6"/>
        <v>500</v>
      </c>
      <c r="F30" s="4"/>
      <c r="G30" s="29">
        <f t="shared" si="7"/>
        <v>0</v>
      </c>
      <c r="H30" s="37"/>
      <c r="I30" s="6" t="s">
        <v>6</v>
      </c>
      <c r="J30" s="2">
        <f t="shared" si="10"/>
        <v>2418</v>
      </c>
      <c r="K30" s="7"/>
      <c r="L30" s="8"/>
    </row>
    <row r="31" spans="2:12" x14ac:dyDescent="0.3">
      <c r="B31" s="6" t="s">
        <v>0</v>
      </c>
      <c r="C31" s="1">
        <f t="shared" si="8"/>
        <v>0</v>
      </c>
      <c r="D31" s="4">
        <f t="shared" si="9"/>
        <v>125</v>
      </c>
      <c r="E31" s="2">
        <f t="shared" si="6"/>
        <v>625</v>
      </c>
      <c r="F31" s="4"/>
      <c r="G31" s="29">
        <f t="shared" si="7"/>
        <v>0</v>
      </c>
      <c r="H31" s="37"/>
      <c r="I31" s="6" t="s">
        <v>0</v>
      </c>
      <c r="J31" s="2">
        <f t="shared" si="10"/>
        <v>2418</v>
      </c>
      <c r="K31" s="7"/>
      <c r="L31" s="8"/>
    </row>
    <row r="32" spans="2:12" x14ac:dyDescent="0.3">
      <c r="B32" s="6" t="s">
        <v>7</v>
      </c>
      <c r="C32" s="21">
        <f t="shared" si="8"/>
        <v>0</v>
      </c>
      <c r="D32" s="4">
        <f t="shared" si="9"/>
        <v>125</v>
      </c>
      <c r="E32" s="2">
        <f>IF(F31&lt;=E31,E31+D32-F31,D32)</f>
        <v>750</v>
      </c>
      <c r="F32" s="4"/>
      <c r="G32" s="29">
        <f t="shared" si="7"/>
        <v>0</v>
      </c>
      <c r="H32" s="37"/>
      <c r="I32" s="6" t="s">
        <v>7</v>
      </c>
      <c r="J32" s="2">
        <f t="shared" si="10"/>
        <v>2418</v>
      </c>
      <c r="K32" s="7"/>
      <c r="L32" s="8"/>
    </row>
    <row r="33" spans="2:12" x14ac:dyDescent="0.3">
      <c r="B33" s="6" t="s">
        <v>8</v>
      </c>
      <c r="C33" s="22" t="s">
        <v>2</v>
      </c>
      <c r="D33" s="4">
        <f t="shared" si="9"/>
        <v>125</v>
      </c>
      <c r="E33" s="2">
        <f>IF(F32&lt;=E32,E32+D33-F32-C35,D33)</f>
        <v>875</v>
      </c>
      <c r="F33" s="4"/>
      <c r="G33" s="29">
        <f t="shared" si="7"/>
        <v>0</v>
      </c>
      <c r="H33" s="37"/>
      <c r="I33" s="6" t="s">
        <v>8</v>
      </c>
      <c r="J33" s="2">
        <f t="shared" si="10"/>
        <v>2418</v>
      </c>
      <c r="K33" s="7"/>
      <c r="L33" s="8"/>
    </row>
    <row r="34" spans="2:12" x14ac:dyDescent="0.3">
      <c r="B34" s="6" t="s">
        <v>9</v>
      </c>
      <c r="C34" s="23" t="s">
        <v>28</v>
      </c>
      <c r="D34" s="4">
        <f t="shared" si="9"/>
        <v>125</v>
      </c>
      <c r="E34" s="2">
        <f t="shared" ref="E34:E38" si="11">IF(F33&lt;=E33,E33+D34-F33,D34)</f>
        <v>1000</v>
      </c>
      <c r="F34" s="4"/>
      <c r="G34" s="29">
        <f t="shared" si="7"/>
        <v>0</v>
      </c>
      <c r="H34" s="37"/>
      <c r="I34" s="6" t="s">
        <v>9</v>
      </c>
      <c r="J34" s="2">
        <f t="shared" si="10"/>
        <v>2418</v>
      </c>
      <c r="K34" s="7"/>
      <c r="L34" s="8"/>
    </row>
    <row r="35" spans="2:12" x14ac:dyDescent="0.3">
      <c r="B35" s="6" t="s">
        <v>10</v>
      </c>
      <c r="C35" s="39">
        <f>IF((C32-F32)&gt;0,(C32-F32),0)</f>
        <v>0</v>
      </c>
      <c r="D35" s="4">
        <f t="shared" si="9"/>
        <v>125</v>
      </c>
      <c r="E35" s="2">
        <f t="shared" si="11"/>
        <v>1125</v>
      </c>
      <c r="F35" s="4"/>
      <c r="G35" s="29">
        <f t="shared" si="7"/>
        <v>0</v>
      </c>
      <c r="H35" s="37"/>
      <c r="I35" s="6" t="s">
        <v>10</v>
      </c>
      <c r="J35" s="2">
        <f t="shared" si="10"/>
        <v>2418</v>
      </c>
      <c r="K35" s="7"/>
      <c r="L35" s="8"/>
    </row>
    <row r="36" spans="2:12" x14ac:dyDescent="0.3">
      <c r="B36" s="6" t="s">
        <v>11</v>
      </c>
      <c r="C36" s="40"/>
      <c r="D36" s="4">
        <f t="shared" si="9"/>
        <v>125</v>
      </c>
      <c r="E36" s="2">
        <f t="shared" si="11"/>
        <v>1250</v>
      </c>
      <c r="F36" s="4"/>
      <c r="G36" s="29">
        <f t="shared" si="7"/>
        <v>0</v>
      </c>
      <c r="H36" s="37"/>
      <c r="I36" s="6" t="s">
        <v>11</v>
      </c>
      <c r="J36" s="2">
        <f t="shared" si="10"/>
        <v>2418</v>
      </c>
      <c r="K36" s="7"/>
      <c r="L36" s="8"/>
    </row>
    <row r="37" spans="2:12" x14ac:dyDescent="0.3">
      <c r="B37" s="6" t="s">
        <v>12</v>
      </c>
      <c r="C37" s="40"/>
      <c r="D37" s="4">
        <f t="shared" si="9"/>
        <v>125</v>
      </c>
      <c r="E37" s="10">
        <f t="shared" si="11"/>
        <v>1375</v>
      </c>
      <c r="F37" s="4"/>
      <c r="G37" s="29">
        <f t="shared" si="7"/>
        <v>0</v>
      </c>
      <c r="H37" s="37"/>
      <c r="I37" s="6" t="s">
        <v>12</v>
      </c>
      <c r="J37" s="10">
        <f t="shared" si="10"/>
        <v>2418</v>
      </c>
      <c r="K37" s="7"/>
      <c r="L37" s="8"/>
    </row>
    <row r="38" spans="2:12" ht="15" thickBot="1" x14ac:dyDescent="0.35">
      <c r="B38" s="6" t="s">
        <v>13</v>
      </c>
      <c r="C38" s="41"/>
      <c r="D38" s="4">
        <f t="shared" si="9"/>
        <v>125</v>
      </c>
      <c r="E38" s="10">
        <f t="shared" si="11"/>
        <v>1500</v>
      </c>
      <c r="F38" s="11"/>
      <c r="G38" s="29">
        <f t="shared" si="7"/>
        <v>0</v>
      </c>
      <c r="H38" s="37"/>
      <c r="I38" s="51" t="s">
        <v>13</v>
      </c>
      <c r="J38" s="10">
        <f t="shared" si="10"/>
        <v>2418</v>
      </c>
      <c r="K38" s="9"/>
      <c r="L38" s="8"/>
    </row>
    <row r="39" spans="2:12" ht="15" thickBot="1" x14ac:dyDescent="0.35">
      <c r="B39" s="57" t="s">
        <v>30</v>
      </c>
      <c r="C39" s="58"/>
      <c r="D39" s="59"/>
      <c r="E39" s="24">
        <f>IF(F38&lt;=E38,E38-F38,0)</f>
        <v>1500</v>
      </c>
      <c r="F39" s="20"/>
      <c r="G39" s="30"/>
      <c r="H39" s="38"/>
      <c r="I39" s="52" t="s">
        <v>26</v>
      </c>
      <c r="J39" s="53">
        <f t="shared" si="10"/>
        <v>2418</v>
      </c>
      <c r="K39" s="54"/>
      <c r="L39" s="55"/>
    </row>
    <row r="40" spans="2:12" ht="14.4" customHeight="1" x14ac:dyDescent="0.3">
      <c r="B40" s="60" t="s">
        <v>27</v>
      </c>
      <c r="C40" s="62" t="s">
        <v>23</v>
      </c>
      <c r="D40" s="63"/>
      <c r="E40" s="14" t="s">
        <v>22</v>
      </c>
      <c r="F40" s="16" t="s">
        <v>25</v>
      </c>
      <c r="G40" s="17" t="s">
        <v>21</v>
      </c>
      <c r="H40" s="64" t="s">
        <v>31</v>
      </c>
      <c r="I40" s="65"/>
      <c r="J40" s="44" t="s">
        <v>22</v>
      </c>
      <c r="K40" s="16" t="s">
        <v>25</v>
      </c>
      <c r="L40" s="17" t="s">
        <v>21</v>
      </c>
    </row>
    <row r="41" spans="2:12" ht="14.4" customHeight="1" thickBot="1" x14ac:dyDescent="0.35">
      <c r="B41" s="61"/>
      <c r="C41" s="13"/>
      <c r="D41" s="12">
        <f>SUM(D27:D38)+C25</f>
        <v>1500</v>
      </c>
      <c r="E41" s="15">
        <f>D41-E39-C35</f>
        <v>0</v>
      </c>
      <c r="F41" s="15">
        <f>SUM(F27:F38)</f>
        <v>0</v>
      </c>
      <c r="G41" s="31">
        <f>SUM(G27:G38)</f>
        <v>0</v>
      </c>
      <c r="H41" s="43" t="s">
        <v>32</v>
      </c>
      <c r="I41" s="42">
        <f>E39+J39</f>
        <v>3918</v>
      </c>
      <c r="J41" s="45">
        <f>I26-J39</f>
        <v>0</v>
      </c>
      <c r="K41" s="15">
        <f>SUM(K27:K38)</f>
        <v>0</v>
      </c>
      <c r="L41" s="56">
        <f>IF((K41-I26)&gt;0,K41-I26,0)</f>
        <v>0</v>
      </c>
    </row>
    <row r="43" spans="2:12" ht="21" x14ac:dyDescent="0.4">
      <c r="G43" s="19">
        <v>2019</v>
      </c>
    </row>
    <row r="44" spans="2:12" ht="15" thickBot="1" x14ac:dyDescent="0.35">
      <c r="B44" t="s">
        <v>29</v>
      </c>
    </row>
    <row r="45" spans="2:12" ht="14.85" customHeight="1" x14ac:dyDescent="0.3">
      <c r="B45" s="18" t="s">
        <v>19</v>
      </c>
      <c r="C45" s="5" t="s">
        <v>2</v>
      </c>
      <c r="D45" s="25" t="s">
        <v>3</v>
      </c>
      <c r="E45" s="68" t="s">
        <v>35</v>
      </c>
      <c r="F45" s="69"/>
      <c r="G45" s="70"/>
      <c r="H45" s="46"/>
      <c r="I45" s="74" t="s">
        <v>17</v>
      </c>
      <c r="J45" s="68" t="s">
        <v>18</v>
      </c>
      <c r="K45" s="70"/>
      <c r="L45" s="32" t="s">
        <v>33</v>
      </c>
    </row>
    <row r="46" spans="2:12" ht="15" customHeight="1" thickBot="1" x14ac:dyDescent="0.35">
      <c r="B46" s="66"/>
      <c r="C46" s="4"/>
      <c r="D46" s="7">
        <v>125</v>
      </c>
      <c r="E46" s="71"/>
      <c r="F46" s="72"/>
      <c r="G46" s="73"/>
      <c r="H46" s="47"/>
      <c r="I46" s="75"/>
      <c r="J46" s="71"/>
      <c r="K46" s="73"/>
      <c r="L46" s="33" t="s">
        <v>34</v>
      </c>
    </row>
    <row r="47" spans="2:12" x14ac:dyDescent="0.3">
      <c r="B47" s="67"/>
      <c r="C47" s="3" t="s">
        <v>15</v>
      </c>
      <c r="D47" s="3" t="s">
        <v>14</v>
      </c>
      <c r="E47" s="26" t="s">
        <v>16</v>
      </c>
      <c r="F47" s="26" t="s">
        <v>24</v>
      </c>
      <c r="G47" s="28" t="s">
        <v>21</v>
      </c>
      <c r="H47" s="48"/>
      <c r="I47" s="50">
        <v>2418</v>
      </c>
      <c r="J47" s="26" t="s">
        <v>16</v>
      </c>
      <c r="K47" s="27" t="s">
        <v>24</v>
      </c>
      <c r="L47" s="34" t="s">
        <v>20</v>
      </c>
    </row>
    <row r="48" spans="2:12" x14ac:dyDescent="0.3">
      <c r="B48" s="6" t="s">
        <v>4</v>
      </c>
      <c r="C48" s="1">
        <f>C46</f>
        <v>0</v>
      </c>
      <c r="D48" s="4">
        <f>D46</f>
        <v>125</v>
      </c>
      <c r="E48" s="2">
        <f>D48+C48</f>
        <v>125</v>
      </c>
      <c r="F48" s="4"/>
      <c r="G48" s="29">
        <f>IF(F48&gt;E48,F48-E48,0)</f>
        <v>0</v>
      </c>
      <c r="H48" s="48"/>
      <c r="I48" s="6" t="s">
        <v>4</v>
      </c>
      <c r="J48" s="2">
        <f>I47</f>
        <v>2418</v>
      </c>
      <c r="K48" s="7"/>
      <c r="L48" s="8"/>
    </row>
    <row r="49" spans="2:12" x14ac:dyDescent="0.3">
      <c r="B49" s="6" t="s">
        <v>5</v>
      </c>
      <c r="C49" s="1">
        <f>IF((C48-F48)&gt;0,(C48-F48),0)</f>
        <v>0</v>
      </c>
      <c r="D49" s="4">
        <f>D48</f>
        <v>125</v>
      </c>
      <c r="E49" s="2">
        <f t="shared" ref="E49:E52" si="12">IF(F48&lt;=E48,E48+D49-F48,D49)</f>
        <v>250</v>
      </c>
      <c r="F49" s="4"/>
      <c r="G49" s="29">
        <f t="shared" ref="G49:G59" si="13">IF(F49&gt;E49,F49-E49,0)</f>
        <v>0</v>
      </c>
      <c r="H49" s="48"/>
      <c r="I49" s="6" t="s">
        <v>5</v>
      </c>
      <c r="J49" s="2">
        <f>IF((J48-K48)&gt;0,(J48-K48),0)</f>
        <v>2418</v>
      </c>
      <c r="K49" s="7"/>
      <c r="L49" s="8"/>
    </row>
    <row r="50" spans="2:12" x14ac:dyDescent="0.3">
      <c r="B50" s="6" t="s">
        <v>1</v>
      </c>
      <c r="C50" s="1">
        <f t="shared" ref="C50:C53" si="14">IF((C49-F49)&gt;0,(C49-F49),0)</f>
        <v>0</v>
      </c>
      <c r="D50" s="4">
        <f t="shared" ref="D50:D59" si="15">D49</f>
        <v>125</v>
      </c>
      <c r="E50" s="2">
        <f t="shared" si="12"/>
        <v>375</v>
      </c>
      <c r="F50" s="4"/>
      <c r="G50" s="29">
        <f t="shared" si="13"/>
        <v>0</v>
      </c>
      <c r="H50" s="48"/>
      <c r="I50" s="6" t="s">
        <v>1</v>
      </c>
      <c r="J50" s="2">
        <f t="shared" ref="J50:J60" si="16">IF((J49-K49)&gt;0,(J49-K49),0)</f>
        <v>2418</v>
      </c>
      <c r="K50" s="7"/>
      <c r="L50" s="8"/>
    </row>
    <row r="51" spans="2:12" x14ac:dyDescent="0.3">
      <c r="B51" s="6" t="s">
        <v>6</v>
      </c>
      <c r="C51" s="1">
        <f t="shared" si="14"/>
        <v>0</v>
      </c>
      <c r="D51" s="4">
        <f t="shared" si="15"/>
        <v>125</v>
      </c>
      <c r="E51" s="2">
        <f t="shared" si="12"/>
        <v>500</v>
      </c>
      <c r="F51" s="4"/>
      <c r="G51" s="29">
        <f t="shared" si="13"/>
        <v>0</v>
      </c>
      <c r="H51" s="48"/>
      <c r="I51" s="6" t="s">
        <v>6</v>
      </c>
      <c r="J51" s="2">
        <f t="shared" si="16"/>
        <v>2418</v>
      </c>
      <c r="K51" s="7"/>
      <c r="L51" s="8"/>
    </row>
    <row r="52" spans="2:12" x14ac:dyDescent="0.3">
      <c r="B52" s="6" t="s">
        <v>0</v>
      </c>
      <c r="C52" s="1">
        <f t="shared" si="14"/>
        <v>0</v>
      </c>
      <c r="D52" s="4">
        <f t="shared" si="15"/>
        <v>125</v>
      </c>
      <c r="E52" s="2">
        <f t="shared" si="12"/>
        <v>625</v>
      </c>
      <c r="F52" s="4"/>
      <c r="G52" s="29">
        <f t="shared" si="13"/>
        <v>0</v>
      </c>
      <c r="H52" s="48"/>
      <c r="I52" s="6" t="s">
        <v>0</v>
      </c>
      <c r="J52" s="2">
        <f t="shared" si="16"/>
        <v>2418</v>
      </c>
      <c r="K52" s="7"/>
      <c r="L52" s="8"/>
    </row>
    <row r="53" spans="2:12" x14ac:dyDescent="0.3">
      <c r="B53" s="6" t="s">
        <v>7</v>
      </c>
      <c r="C53" s="21">
        <f t="shared" si="14"/>
        <v>0</v>
      </c>
      <c r="D53" s="4">
        <f t="shared" si="15"/>
        <v>125</v>
      </c>
      <c r="E53" s="2">
        <f>IF(F52&lt;=E52,E52+D53-F52,D53)</f>
        <v>750</v>
      </c>
      <c r="F53" s="4"/>
      <c r="G53" s="29">
        <f t="shared" si="13"/>
        <v>0</v>
      </c>
      <c r="H53" s="48"/>
      <c r="I53" s="6" t="s">
        <v>7</v>
      </c>
      <c r="J53" s="2">
        <f t="shared" si="16"/>
        <v>2418</v>
      </c>
      <c r="K53" s="7"/>
      <c r="L53" s="8"/>
    </row>
    <row r="54" spans="2:12" x14ac:dyDescent="0.3">
      <c r="B54" s="6" t="s">
        <v>8</v>
      </c>
      <c r="C54" s="22" t="s">
        <v>2</v>
      </c>
      <c r="D54" s="4">
        <f t="shared" si="15"/>
        <v>125</v>
      </c>
      <c r="E54" s="2">
        <f>IF(F53&lt;=E53,E53+D54-F53-C56,D54)</f>
        <v>875</v>
      </c>
      <c r="F54" s="4"/>
      <c r="G54" s="29">
        <f t="shared" si="13"/>
        <v>0</v>
      </c>
      <c r="H54" s="48"/>
      <c r="I54" s="6" t="s">
        <v>8</v>
      </c>
      <c r="J54" s="2">
        <f t="shared" si="16"/>
        <v>2418</v>
      </c>
      <c r="K54" s="7"/>
      <c r="L54" s="8"/>
    </row>
    <row r="55" spans="2:12" x14ac:dyDescent="0.3">
      <c r="B55" s="6" t="s">
        <v>9</v>
      </c>
      <c r="C55" s="23" t="s">
        <v>28</v>
      </c>
      <c r="D55" s="4">
        <f t="shared" si="15"/>
        <v>125</v>
      </c>
      <c r="E55" s="2">
        <f t="shared" ref="E55:E59" si="17">IF(F54&lt;=E54,E54+D55-F54,D55)</f>
        <v>1000</v>
      </c>
      <c r="F55" s="4"/>
      <c r="G55" s="29">
        <f t="shared" si="13"/>
        <v>0</v>
      </c>
      <c r="H55" s="48"/>
      <c r="I55" s="6" t="s">
        <v>9</v>
      </c>
      <c r="J55" s="2">
        <f t="shared" si="16"/>
        <v>2418</v>
      </c>
      <c r="K55" s="7"/>
      <c r="L55" s="8"/>
    </row>
    <row r="56" spans="2:12" x14ac:dyDescent="0.3">
      <c r="B56" s="6" t="s">
        <v>10</v>
      </c>
      <c r="C56" s="39">
        <f>IF((C53-F53)&gt;0,(C53-F53),0)</f>
        <v>0</v>
      </c>
      <c r="D56" s="4">
        <f t="shared" si="15"/>
        <v>125</v>
      </c>
      <c r="E56" s="2">
        <f t="shared" si="17"/>
        <v>1125</v>
      </c>
      <c r="F56" s="4"/>
      <c r="G56" s="29">
        <f t="shared" si="13"/>
        <v>0</v>
      </c>
      <c r="H56" s="48"/>
      <c r="I56" s="6" t="s">
        <v>10</v>
      </c>
      <c r="J56" s="2">
        <f t="shared" si="16"/>
        <v>2418</v>
      </c>
      <c r="K56" s="7"/>
      <c r="L56" s="8"/>
    </row>
    <row r="57" spans="2:12" x14ac:dyDescent="0.3">
      <c r="B57" s="6" t="s">
        <v>11</v>
      </c>
      <c r="C57" s="40"/>
      <c r="D57" s="4">
        <f t="shared" si="15"/>
        <v>125</v>
      </c>
      <c r="E57" s="2">
        <f t="shared" si="17"/>
        <v>1250</v>
      </c>
      <c r="F57" s="4"/>
      <c r="G57" s="29">
        <f t="shared" si="13"/>
        <v>0</v>
      </c>
      <c r="H57" s="48"/>
      <c r="I57" s="6" t="s">
        <v>11</v>
      </c>
      <c r="J57" s="2">
        <f t="shared" si="16"/>
        <v>2418</v>
      </c>
      <c r="K57" s="7"/>
      <c r="L57" s="8"/>
    </row>
    <row r="58" spans="2:12" x14ac:dyDescent="0.3">
      <c r="B58" s="6" t="s">
        <v>12</v>
      </c>
      <c r="C58" s="40"/>
      <c r="D58" s="4">
        <f t="shared" si="15"/>
        <v>125</v>
      </c>
      <c r="E58" s="10">
        <f t="shared" si="17"/>
        <v>1375</v>
      </c>
      <c r="F58" s="4"/>
      <c r="G58" s="29">
        <f t="shared" si="13"/>
        <v>0</v>
      </c>
      <c r="H58" s="48"/>
      <c r="I58" s="6" t="s">
        <v>12</v>
      </c>
      <c r="J58" s="10">
        <f t="shared" si="16"/>
        <v>2418</v>
      </c>
      <c r="K58" s="7"/>
      <c r="L58" s="8"/>
    </row>
    <row r="59" spans="2:12" ht="15" thickBot="1" x14ac:dyDescent="0.35">
      <c r="B59" s="6" t="s">
        <v>13</v>
      </c>
      <c r="C59" s="41"/>
      <c r="D59" s="4">
        <f t="shared" si="15"/>
        <v>125</v>
      </c>
      <c r="E59" s="10">
        <f t="shared" si="17"/>
        <v>1500</v>
      </c>
      <c r="F59" s="11"/>
      <c r="G59" s="29">
        <f t="shared" si="13"/>
        <v>0</v>
      </c>
      <c r="H59" s="48"/>
      <c r="I59" s="51" t="s">
        <v>13</v>
      </c>
      <c r="J59" s="10">
        <f t="shared" si="16"/>
        <v>2418</v>
      </c>
      <c r="K59" s="9"/>
      <c r="L59" s="8"/>
    </row>
    <row r="60" spans="2:12" ht="15" thickBot="1" x14ac:dyDescent="0.35">
      <c r="B60" s="57" t="s">
        <v>30</v>
      </c>
      <c r="C60" s="58"/>
      <c r="D60" s="59"/>
      <c r="E60" s="24">
        <f>IF(F59&lt;=E59,E59-F59,0)</f>
        <v>1500</v>
      </c>
      <c r="F60" s="20"/>
      <c r="G60" s="30"/>
      <c r="H60" s="49"/>
      <c r="I60" s="52" t="s">
        <v>26</v>
      </c>
      <c r="J60" s="53">
        <f t="shared" si="16"/>
        <v>2418</v>
      </c>
      <c r="K60" s="54"/>
      <c r="L60" s="55"/>
    </row>
    <row r="61" spans="2:12" ht="14.4" customHeight="1" x14ac:dyDescent="0.3">
      <c r="B61" s="60" t="s">
        <v>27</v>
      </c>
      <c r="C61" s="62" t="s">
        <v>23</v>
      </c>
      <c r="D61" s="63"/>
      <c r="E61" s="14" t="s">
        <v>22</v>
      </c>
      <c r="F61" s="16" t="s">
        <v>25</v>
      </c>
      <c r="G61" s="17" t="s">
        <v>21</v>
      </c>
      <c r="H61" s="64" t="s">
        <v>31</v>
      </c>
      <c r="I61" s="65"/>
      <c r="J61" s="44" t="s">
        <v>22</v>
      </c>
      <c r="K61" s="16" t="s">
        <v>25</v>
      </c>
      <c r="L61" s="17" t="s">
        <v>21</v>
      </c>
    </row>
    <row r="62" spans="2:12" ht="14.4" customHeight="1" thickBot="1" x14ac:dyDescent="0.35">
      <c r="B62" s="61"/>
      <c r="C62" s="13"/>
      <c r="D62" s="12">
        <f>SUM(D48:D59)+C46</f>
        <v>1500</v>
      </c>
      <c r="E62" s="15">
        <f>D62-E60-C56</f>
        <v>0</v>
      </c>
      <c r="F62" s="15">
        <f>SUM(F48:F59)</f>
        <v>0</v>
      </c>
      <c r="G62" s="31">
        <f>SUM(G48:G59)</f>
        <v>0</v>
      </c>
      <c r="H62" s="43" t="s">
        <v>32</v>
      </c>
      <c r="I62" s="42">
        <f>E60+J60</f>
        <v>3918</v>
      </c>
      <c r="J62" s="45">
        <f>I47-J60</f>
        <v>0</v>
      </c>
      <c r="K62" s="15">
        <f>SUM(K48:K59)</f>
        <v>0</v>
      </c>
      <c r="L62" s="56">
        <f>IF((K62-I47)&gt;0,K62-I47,0)</f>
        <v>0</v>
      </c>
    </row>
    <row r="64" spans="2:12" ht="21" x14ac:dyDescent="0.4">
      <c r="G64" s="19">
        <v>2020</v>
      </c>
    </row>
    <row r="65" spans="2:12" ht="15" thickBot="1" x14ac:dyDescent="0.35">
      <c r="B65" t="s">
        <v>29</v>
      </c>
    </row>
    <row r="66" spans="2:12" ht="14.85" customHeight="1" x14ac:dyDescent="0.3">
      <c r="B66" s="18" t="s">
        <v>19</v>
      </c>
      <c r="C66" s="5" t="s">
        <v>2</v>
      </c>
      <c r="D66" s="25" t="s">
        <v>3</v>
      </c>
      <c r="E66" s="68" t="s">
        <v>35</v>
      </c>
      <c r="F66" s="69"/>
      <c r="G66" s="70"/>
      <c r="H66" s="46"/>
      <c r="I66" s="74" t="s">
        <v>17</v>
      </c>
      <c r="J66" s="68" t="s">
        <v>18</v>
      </c>
      <c r="K66" s="70"/>
      <c r="L66" s="32" t="s">
        <v>33</v>
      </c>
    </row>
    <row r="67" spans="2:12" ht="15" customHeight="1" thickBot="1" x14ac:dyDescent="0.35">
      <c r="B67" s="66"/>
      <c r="C67" s="4"/>
      <c r="D67" s="7">
        <v>125</v>
      </c>
      <c r="E67" s="71"/>
      <c r="F67" s="72"/>
      <c r="G67" s="73"/>
      <c r="H67" s="47"/>
      <c r="I67" s="75"/>
      <c r="J67" s="71"/>
      <c r="K67" s="73"/>
      <c r="L67" s="33" t="s">
        <v>34</v>
      </c>
    </row>
    <row r="68" spans="2:12" x14ac:dyDescent="0.3">
      <c r="B68" s="67"/>
      <c r="C68" s="3" t="s">
        <v>15</v>
      </c>
      <c r="D68" s="3" t="s">
        <v>14</v>
      </c>
      <c r="E68" s="26" t="s">
        <v>16</v>
      </c>
      <c r="F68" s="26" t="s">
        <v>24</v>
      </c>
      <c r="G68" s="28" t="s">
        <v>21</v>
      </c>
      <c r="H68" s="48"/>
      <c r="I68" s="50">
        <v>2418</v>
      </c>
      <c r="J68" s="26" t="s">
        <v>16</v>
      </c>
      <c r="K68" s="27" t="s">
        <v>24</v>
      </c>
      <c r="L68" s="34" t="s">
        <v>20</v>
      </c>
    </row>
    <row r="69" spans="2:12" x14ac:dyDescent="0.3">
      <c r="B69" s="6" t="s">
        <v>4</v>
      </c>
      <c r="C69" s="1">
        <f>C67</f>
        <v>0</v>
      </c>
      <c r="D69" s="4">
        <f>D67</f>
        <v>125</v>
      </c>
      <c r="E69" s="2">
        <f>D69+C69</f>
        <v>125</v>
      </c>
      <c r="F69" s="4"/>
      <c r="G69" s="29">
        <f>IF(F69&gt;E69,F69-E69,0)</f>
        <v>0</v>
      </c>
      <c r="H69" s="48"/>
      <c r="I69" s="6" t="s">
        <v>4</v>
      </c>
      <c r="J69" s="2">
        <f>I68</f>
        <v>2418</v>
      </c>
      <c r="K69" s="7"/>
      <c r="L69" s="8"/>
    </row>
    <row r="70" spans="2:12" x14ac:dyDescent="0.3">
      <c r="B70" s="6" t="s">
        <v>5</v>
      </c>
      <c r="C70" s="1">
        <f>IF((C69-F69)&gt;0,(C69-F69),0)</f>
        <v>0</v>
      </c>
      <c r="D70" s="4">
        <f>D69</f>
        <v>125</v>
      </c>
      <c r="E70" s="2">
        <f t="shared" ref="E70:E73" si="18">IF(F69&lt;=E69,E69+D70-F69,D70)</f>
        <v>250</v>
      </c>
      <c r="F70" s="4"/>
      <c r="G70" s="29">
        <f t="shared" ref="G70:G80" si="19">IF(F70&gt;E70,F70-E70,0)</f>
        <v>0</v>
      </c>
      <c r="H70" s="48"/>
      <c r="I70" s="6" t="s">
        <v>5</v>
      </c>
      <c r="J70" s="2">
        <f>IF((J69-K69)&gt;0,(J69-K69),0)</f>
        <v>2418</v>
      </c>
      <c r="K70" s="7"/>
      <c r="L70" s="8"/>
    </row>
    <row r="71" spans="2:12" x14ac:dyDescent="0.3">
      <c r="B71" s="6" t="s">
        <v>1</v>
      </c>
      <c r="C71" s="1">
        <f t="shared" ref="C71:C74" si="20">IF((C70-F70)&gt;0,(C70-F70),0)</f>
        <v>0</v>
      </c>
      <c r="D71" s="4">
        <f t="shared" ref="D71:D80" si="21">D70</f>
        <v>125</v>
      </c>
      <c r="E71" s="2">
        <f t="shared" si="18"/>
        <v>375</v>
      </c>
      <c r="F71" s="4"/>
      <c r="G71" s="29">
        <f t="shared" si="19"/>
        <v>0</v>
      </c>
      <c r="H71" s="48"/>
      <c r="I71" s="6" t="s">
        <v>1</v>
      </c>
      <c r="J71" s="2">
        <f t="shared" ref="J71:J81" si="22">IF((J70-K70)&gt;0,(J70-K70),0)</f>
        <v>2418</v>
      </c>
      <c r="K71" s="7"/>
      <c r="L71" s="8"/>
    </row>
    <row r="72" spans="2:12" x14ac:dyDescent="0.3">
      <c r="B72" s="6" t="s">
        <v>6</v>
      </c>
      <c r="C72" s="1">
        <f t="shared" si="20"/>
        <v>0</v>
      </c>
      <c r="D72" s="4">
        <f t="shared" si="21"/>
        <v>125</v>
      </c>
      <c r="E72" s="2">
        <f t="shared" si="18"/>
        <v>500</v>
      </c>
      <c r="F72" s="4"/>
      <c r="G72" s="29">
        <f t="shared" si="19"/>
        <v>0</v>
      </c>
      <c r="H72" s="48"/>
      <c r="I72" s="6" t="s">
        <v>6</v>
      </c>
      <c r="J72" s="2">
        <f t="shared" si="22"/>
        <v>2418</v>
      </c>
      <c r="K72" s="7"/>
      <c r="L72" s="8"/>
    </row>
    <row r="73" spans="2:12" x14ac:dyDescent="0.3">
      <c r="B73" s="6" t="s">
        <v>0</v>
      </c>
      <c r="C73" s="1">
        <f t="shared" si="20"/>
        <v>0</v>
      </c>
      <c r="D73" s="4">
        <f t="shared" si="21"/>
        <v>125</v>
      </c>
      <c r="E73" s="2">
        <f t="shared" si="18"/>
        <v>625</v>
      </c>
      <c r="F73" s="4"/>
      <c r="G73" s="29">
        <f t="shared" si="19"/>
        <v>0</v>
      </c>
      <c r="H73" s="48"/>
      <c r="I73" s="6" t="s">
        <v>0</v>
      </c>
      <c r="J73" s="2">
        <f t="shared" si="22"/>
        <v>2418</v>
      </c>
      <c r="K73" s="7"/>
      <c r="L73" s="8"/>
    </row>
    <row r="74" spans="2:12" x14ac:dyDescent="0.3">
      <c r="B74" s="6" t="s">
        <v>7</v>
      </c>
      <c r="C74" s="21">
        <f t="shared" si="20"/>
        <v>0</v>
      </c>
      <c r="D74" s="4">
        <f t="shared" si="21"/>
        <v>125</v>
      </c>
      <c r="E74" s="2">
        <f>IF(F73&lt;=E73,E73+D74-F73,D74)</f>
        <v>750</v>
      </c>
      <c r="F74" s="4"/>
      <c r="G74" s="29">
        <f t="shared" si="19"/>
        <v>0</v>
      </c>
      <c r="H74" s="48"/>
      <c r="I74" s="6" t="s">
        <v>7</v>
      </c>
      <c r="J74" s="2">
        <f t="shared" si="22"/>
        <v>2418</v>
      </c>
      <c r="K74" s="7"/>
      <c r="L74" s="8"/>
    </row>
    <row r="75" spans="2:12" x14ac:dyDescent="0.3">
      <c r="B75" s="6" t="s">
        <v>8</v>
      </c>
      <c r="C75" s="22" t="s">
        <v>2</v>
      </c>
      <c r="D75" s="4">
        <f t="shared" si="21"/>
        <v>125</v>
      </c>
      <c r="E75" s="2">
        <f>IF(F74&lt;=E74,E74+D75-F74-C77,D75)</f>
        <v>875</v>
      </c>
      <c r="F75" s="4"/>
      <c r="G75" s="29">
        <f t="shared" si="19"/>
        <v>0</v>
      </c>
      <c r="H75" s="48"/>
      <c r="I75" s="6" t="s">
        <v>8</v>
      </c>
      <c r="J75" s="2">
        <f t="shared" si="22"/>
        <v>2418</v>
      </c>
      <c r="K75" s="7"/>
      <c r="L75" s="8"/>
    </row>
    <row r="76" spans="2:12" x14ac:dyDescent="0.3">
      <c r="B76" s="6" t="s">
        <v>9</v>
      </c>
      <c r="C76" s="23" t="s">
        <v>28</v>
      </c>
      <c r="D76" s="4">
        <f t="shared" si="21"/>
        <v>125</v>
      </c>
      <c r="E76" s="2">
        <f t="shared" ref="E76:E80" si="23">IF(F75&lt;=E75,E75+D76-F75,D76)</f>
        <v>1000</v>
      </c>
      <c r="F76" s="4"/>
      <c r="G76" s="29">
        <f t="shared" si="19"/>
        <v>0</v>
      </c>
      <c r="H76" s="48"/>
      <c r="I76" s="6" t="s">
        <v>9</v>
      </c>
      <c r="J76" s="2">
        <f t="shared" si="22"/>
        <v>2418</v>
      </c>
      <c r="K76" s="7"/>
      <c r="L76" s="8"/>
    </row>
    <row r="77" spans="2:12" x14ac:dyDescent="0.3">
      <c r="B77" s="6" t="s">
        <v>10</v>
      </c>
      <c r="C77" s="39">
        <f>IF((C74-F74)&gt;0,(C74-F74),0)</f>
        <v>0</v>
      </c>
      <c r="D77" s="4">
        <f t="shared" si="21"/>
        <v>125</v>
      </c>
      <c r="E77" s="2">
        <f t="shared" si="23"/>
        <v>1125</v>
      </c>
      <c r="F77" s="4"/>
      <c r="G77" s="29">
        <f t="shared" si="19"/>
        <v>0</v>
      </c>
      <c r="H77" s="48"/>
      <c r="I77" s="6" t="s">
        <v>10</v>
      </c>
      <c r="J77" s="2">
        <f t="shared" si="22"/>
        <v>2418</v>
      </c>
      <c r="K77" s="7"/>
      <c r="L77" s="8"/>
    </row>
    <row r="78" spans="2:12" x14ac:dyDescent="0.3">
      <c r="B78" s="6" t="s">
        <v>11</v>
      </c>
      <c r="C78" s="40"/>
      <c r="D78" s="4">
        <f t="shared" si="21"/>
        <v>125</v>
      </c>
      <c r="E78" s="2">
        <f t="shared" si="23"/>
        <v>1250</v>
      </c>
      <c r="F78" s="4"/>
      <c r="G78" s="29">
        <f t="shared" si="19"/>
        <v>0</v>
      </c>
      <c r="H78" s="48"/>
      <c r="I78" s="6" t="s">
        <v>11</v>
      </c>
      <c r="J78" s="2">
        <f t="shared" si="22"/>
        <v>2418</v>
      </c>
      <c r="K78" s="7"/>
      <c r="L78" s="8"/>
    </row>
    <row r="79" spans="2:12" x14ac:dyDescent="0.3">
      <c r="B79" s="6" t="s">
        <v>12</v>
      </c>
      <c r="C79" s="40"/>
      <c r="D79" s="4">
        <f t="shared" si="21"/>
        <v>125</v>
      </c>
      <c r="E79" s="10">
        <f t="shared" si="23"/>
        <v>1375</v>
      </c>
      <c r="F79" s="4"/>
      <c r="G79" s="29">
        <f t="shared" si="19"/>
        <v>0</v>
      </c>
      <c r="H79" s="48"/>
      <c r="I79" s="6" t="s">
        <v>12</v>
      </c>
      <c r="J79" s="10">
        <f t="shared" si="22"/>
        <v>2418</v>
      </c>
      <c r="K79" s="7"/>
      <c r="L79" s="8"/>
    </row>
    <row r="80" spans="2:12" ht="15" thickBot="1" x14ac:dyDescent="0.35">
      <c r="B80" s="6" t="s">
        <v>13</v>
      </c>
      <c r="C80" s="41"/>
      <c r="D80" s="4">
        <f t="shared" si="21"/>
        <v>125</v>
      </c>
      <c r="E80" s="10">
        <f t="shared" si="23"/>
        <v>1500</v>
      </c>
      <c r="F80" s="11"/>
      <c r="G80" s="29">
        <f t="shared" si="19"/>
        <v>0</v>
      </c>
      <c r="H80" s="48"/>
      <c r="I80" s="51" t="s">
        <v>13</v>
      </c>
      <c r="J80" s="10">
        <f t="shared" si="22"/>
        <v>2418</v>
      </c>
      <c r="K80" s="9"/>
      <c r="L80" s="8"/>
    </row>
    <row r="81" spans="2:12" ht="15" thickBot="1" x14ac:dyDescent="0.35">
      <c r="B81" s="57" t="s">
        <v>30</v>
      </c>
      <c r="C81" s="58"/>
      <c r="D81" s="59"/>
      <c r="E81" s="24">
        <f>IF(F80&lt;=E80,E80-F80,0)</f>
        <v>1500</v>
      </c>
      <c r="F81" s="20"/>
      <c r="G81" s="30"/>
      <c r="H81" s="49"/>
      <c r="I81" s="52" t="s">
        <v>26</v>
      </c>
      <c r="J81" s="53">
        <f t="shared" si="22"/>
        <v>2418</v>
      </c>
      <c r="K81" s="54"/>
      <c r="L81" s="55"/>
    </row>
    <row r="82" spans="2:12" ht="14.4" customHeight="1" x14ac:dyDescent="0.3">
      <c r="B82" s="60" t="s">
        <v>27</v>
      </c>
      <c r="C82" s="62" t="s">
        <v>23</v>
      </c>
      <c r="D82" s="63"/>
      <c r="E82" s="14" t="s">
        <v>22</v>
      </c>
      <c r="F82" s="16" t="s">
        <v>25</v>
      </c>
      <c r="G82" s="17" t="s">
        <v>21</v>
      </c>
      <c r="H82" s="64" t="s">
        <v>31</v>
      </c>
      <c r="I82" s="65"/>
      <c r="J82" s="44" t="s">
        <v>22</v>
      </c>
      <c r="K82" s="16" t="s">
        <v>25</v>
      </c>
      <c r="L82" s="17" t="s">
        <v>21</v>
      </c>
    </row>
    <row r="83" spans="2:12" ht="14.4" customHeight="1" thickBot="1" x14ac:dyDescent="0.35">
      <c r="B83" s="61"/>
      <c r="C83" s="13"/>
      <c r="D83" s="12">
        <f>SUM(D69:D80)+C67</f>
        <v>1500</v>
      </c>
      <c r="E83" s="15">
        <f>D83-E81-C77</f>
        <v>0</v>
      </c>
      <c r="F83" s="15">
        <f>SUM(F69:F80)</f>
        <v>0</v>
      </c>
      <c r="G83" s="31">
        <f>SUM(G69:G80)</f>
        <v>0</v>
      </c>
      <c r="H83" s="43" t="s">
        <v>32</v>
      </c>
      <c r="I83" s="42">
        <f>E81+J81</f>
        <v>3918</v>
      </c>
      <c r="J83" s="45">
        <f>I68-J81</f>
        <v>0</v>
      </c>
      <c r="K83" s="15">
        <f>SUM(K69:K80)</f>
        <v>0</v>
      </c>
      <c r="L83" s="56">
        <f>IF((K83-I68)&gt;0,K83-I68,0)</f>
        <v>0</v>
      </c>
    </row>
  </sheetData>
  <sheetProtection sheet="1" objects="1" scenarios="1" formatColumns="0"/>
  <mergeCells count="32">
    <mergeCell ref="B25:B26"/>
    <mergeCell ref="E24:G25"/>
    <mergeCell ref="I24:I25"/>
    <mergeCell ref="J24:K25"/>
    <mergeCell ref="E3:G4"/>
    <mergeCell ref="I3:I4"/>
    <mergeCell ref="J3:K4"/>
    <mergeCell ref="B4:B5"/>
    <mergeCell ref="C19:D19"/>
    <mergeCell ref="B19:B20"/>
    <mergeCell ref="B18:D18"/>
    <mergeCell ref="H19:I19"/>
    <mergeCell ref="B46:B47"/>
    <mergeCell ref="E45:G46"/>
    <mergeCell ref="I45:I46"/>
    <mergeCell ref="J45:K46"/>
    <mergeCell ref="B39:D39"/>
    <mergeCell ref="B40:B41"/>
    <mergeCell ref="C40:D40"/>
    <mergeCell ref="H40:I40"/>
    <mergeCell ref="J66:K67"/>
    <mergeCell ref="B60:D60"/>
    <mergeCell ref="B61:B62"/>
    <mergeCell ref="C61:D61"/>
    <mergeCell ref="H61:I61"/>
    <mergeCell ref="B81:D81"/>
    <mergeCell ref="B82:B83"/>
    <mergeCell ref="C82:D82"/>
    <mergeCell ref="H82:I82"/>
    <mergeCell ref="B67:B68"/>
    <mergeCell ref="E66:G67"/>
    <mergeCell ref="I66:I67"/>
  </mergeCells>
  <dataValidations count="2">
    <dataValidation type="list" allowBlank="1" showInputMessage="1" prompt="monatlich 104 €. Wenn in erhöhtem Maß eingeschränkte Alltags-kompetenz anerkannt ist, monatlich 208 €." sqref="D4 D25 D46 D67">
      <mc:AlternateContent xmlns:x12ac="http://schemas.microsoft.com/office/spreadsheetml/2011/1/ac" xmlns:mc="http://schemas.openxmlformats.org/markup-compatibility/2006">
        <mc:Choice Requires="x12ac">
          <x12ac:list>"104,00"," 208,00"</x12ac:list>
        </mc:Choice>
        <mc:Fallback>
          <formula1>"104,00, 208,00"</formula1>
        </mc:Fallback>
      </mc:AlternateContent>
    </dataValidation>
    <dataValidation type="list" allowBlank="1" showInputMessage="1" prompt="jährlich 1.612 €. Bei Übertragung von bis zu 806 € der Kurzzeitpflege-_x000a_leistungen insgesamt bis zu 2.418 € jährlich." sqref="I5 I26 I47 I68">
      <mc:AlternateContent xmlns:x12ac="http://schemas.microsoft.com/office/spreadsheetml/2011/1/ac" xmlns:mc="http://schemas.openxmlformats.org/markup-compatibility/2006">
        <mc:Choice Requires="x12ac">
          <x12ac:list>"1.612,00","2.418,00"</x12ac:list>
        </mc:Choice>
        <mc:Fallback>
          <formula1>"1.612,00,2.418,00"</formula1>
        </mc:Fallback>
      </mc:AlternateContent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Rechentabelle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</dc:creator>
  <cp:lastModifiedBy>G-SCHZ</cp:lastModifiedBy>
  <cp:lastPrinted>2016-02-24T21:29:14Z</cp:lastPrinted>
  <dcterms:created xsi:type="dcterms:W3CDTF">2014-12-06T22:28:15Z</dcterms:created>
  <dcterms:modified xsi:type="dcterms:W3CDTF">2017-07-30T19:01:16Z</dcterms:modified>
</cp:coreProperties>
</file>